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6380" windowHeight="8190" tabRatio="4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<sst xmlns="http://schemas.openxmlformats.org/spreadsheetml/2006/main" count="57" uniqueCount="57">
  <si>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1.Ogólna wysokość środków w ramach budżetu obywatelskiego: 9 468 489 zł, w tym:
1) na zadania o charakterze ogólnomiejskim: 2 367 122 zł,
2) na zadania o charakterze dzielnicowym: 7 101 367 zł.
2. Podział środków na zadania o charakterze dzielnicowym, przy zastosowaniu algorytmu określonego w uchwale:</t>
  </si>
  <si>
    <t>Lp.</t>
  </si>
  <si>
    <t>Dzielnica</t>
  </si>
  <si>
    <r>
      <t xml:space="preserve">Obszar 
(w m²)  </t>
    </r>
    <r>
      <rPr>
        <sz val="10"/>
        <rFont val="Arial"/>
        <family val="2"/>
      </rPr>
      <t>¹</t>
    </r>
  </si>
  <si>
    <r>
      <t xml:space="preserve">Liczba mieszkań-ców </t>
    </r>
    <r>
      <rPr>
        <b/>
        <sz val="10"/>
        <rFont val="Arial"/>
        <family val="2"/>
      </rPr>
      <t>²</t>
    </r>
  </si>
  <si>
    <t>Udział procentowy</t>
  </si>
  <si>
    <t>Kwota</t>
  </si>
  <si>
    <r>
      <t xml:space="preserve">bazowa </t>
    </r>
    <r>
      <rPr>
        <sz val="10"/>
        <rFont val="Arial"/>
        <family val="2"/>
      </rPr>
      <t xml:space="preserve"> </t>
    </r>
    <r>
      <rPr>
        <b/>
        <vertAlign val="superscript"/>
        <sz val="10"/>
        <color indexed="8"/>
        <rFont val="Arial"/>
        <family val="2"/>
      </rPr>
      <t>5</t>
    </r>
  </si>
  <si>
    <t xml:space="preserve"> uwzględniająca udział:</t>
  </si>
  <si>
    <r>
      <t xml:space="preserve"> obszar </t>
    </r>
    <r>
      <rPr>
        <b/>
        <vertAlign val="superscript"/>
        <sz val="10"/>
        <rFont val="Arial"/>
        <family val="2"/>
      </rPr>
      <t>3</t>
    </r>
  </si>
  <si>
    <r>
      <t xml:space="preserve"> liczba mieszkańców </t>
    </r>
    <r>
      <rPr>
        <b/>
        <vertAlign val="superscript"/>
        <sz val="10"/>
        <rFont val="Arial"/>
        <family val="2"/>
      </rPr>
      <t>4</t>
    </r>
  </si>
  <si>
    <r>
      <t xml:space="preserve"> obszaru dzielnicy </t>
    </r>
    <r>
      <rPr>
        <b/>
        <vertAlign val="superscript"/>
        <sz val="10"/>
        <rFont val="Arial"/>
        <family val="2"/>
      </rPr>
      <t>6</t>
    </r>
  </si>
  <si>
    <r>
      <t xml:space="preserve">  liczby mieszkańców </t>
    </r>
    <r>
      <rPr>
        <b/>
        <vertAlign val="superscript"/>
        <sz val="10"/>
        <rFont val="Arial"/>
        <family val="2"/>
      </rPr>
      <t>7</t>
    </r>
  </si>
  <si>
    <t>Ogółem</t>
  </si>
  <si>
    <t>1.  </t>
  </si>
  <si>
    <t>Błeszno</t>
  </si>
  <si>
    <t>2.  </t>
  </si>
  <si>
    <t>Częstochówka-Parkitka</t>
  </si>
  <si>
    <t>3.  </t>
  </si>
  <si>
    <t>Dźbów</t>
  </si>
  <si>
    <t>4.  </t>
  </si>
  <si>
    <t>Gnaszyn-Kawodrza</t>
  </si>
  <si>
    <t>5.  </t>
  </si>
  <si>
    <t>Grabówka</t>
  </si>
  <si>
    <t>6.  </t>
  </si>
  <si>
    <t>Kiedrzyn</t>
  </si>
  <si>
    <t>7.  </t>
  </si>
  <si>
    <t>Lisiniec</t>
  </si>
  <si>
    <t>8.  </t>
  </si>
  <si>
    <t>Mirów</t>
  </si>
  <si>
    <t>9.  </t>
  </si>
  <si>
    <t>Ostatni Grosz</t>
  </si>
  <si>
    <t>10.  </t>
  </si>
  <si>
    <t>Podjasnogórska</t>
  </si>
  <si>
    <t>11.  </t>
  </si>
  <si>
    <t>Północ</t>
  </si>
  <si>
    <t>12.  </t>
  </si>
  <si>
    <t>Raków</t>
  </si>
  <si>
    <t>13.  </t>
  </si>
  <si>
    <t>Stare Miasto</t>
  </si>
  <si>
    <t>14.  </t>
  </si>
  <si>
    <t>Stradom</t>
  </si>
  <si>
    <t>15.  </t>
  </si>
  <si>
    <t>Śródmieście</t>
  </si>
  <si>
    <t>16.  </t>
  </si>
  <si>
    <t>Trzech Wieszczów</t>
  </si>
  <si>
    <t>17.  </t>
  </si>
  <si>
    <t>Tysiąclecie</t>
  </si>
  <si>
    <t>18.  </t>
  </si>
  <si>
    <t>Wrzosowiak</t>
  </si>
  <si>
    <t>19.  </t>
  </si>
  <si>
    <t>Wyczerpy-Aniołów</t>
  </si>
  <si>
    <t>20.  </t>
  </si>
  <si>
    <t>Zawodzie-Dąbie</t>
  </si>
  <si>
    <t>Suma:</t>
  </si>
  <si>
    <t>1) obszar dzielnicy wg danych z Ewidencji Gruntów i Budynków,
2) liczba mieszkańców wg stanu na dzień 23 marca 2020 r.,
3) udział procentowy obszaru dzielnicy w stosunku do obszaru miasta,
4) udział procentowy liczby mieszkańców dzielnicy w stosunku do liczby mieszkańców miasta,
5) kwota jednakowa dla każdej dzielnicy (10% ogółu środków w ramach budżetu obywatelskiego),
6) kwota uwzględniająca udział obszaru dzielnicy w stosunku do obszaru miasta (20% ogółu środków w ramach budżetu obywatelskiego),
7) kwota uwzględniająca udział liczby mieszkańców dzielnicy w stosunku do liczby mieszkańców miasta (45% ogółu środków w ramach budżetu obywatelskiego)</t>
  </si>
  <si>
    <t>INFORMACJA O KWOCIE PRZEZNACZONEJ NA REALIZACJĘ BUDŻETU OBYWATELSKIEGO NA ROK 2021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</si>
</sst>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\ [$zł-415];[Red]\-#,##0\ [$zł-415]"/>
  </numFmts>
  <fonts count="43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 vertical="center"/>
    </xf>
    <xf numFmtId="167" fontId="0" fillId="0" borderId="0" xfId="0" applyNumberFormat="1" applyFill="1" applyAlignment="1">
      <alignment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7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0">
      <selection activeCell="E30" sqref="E30"/>
    </sheetView>
  </sheetViews>
  <sheetFormatPr defaultColWidth="9.140625" defaultRowHeight="12.75"/>
  <cols>
    <col min="1" max="1" width="5.8515625" style="0" customWidth="1"/>
    <col min="2" max="2" width="18.140625" style="0" customWidth="1"/>
    <col min="3" max="3" width="11.00390625" style="0" customWidth="1"/>
    <col min="4" max="4" width="10.421875" style="0" customWidth="1"/>
    <col min="5" max="5" width="11.57421875" style="0" customWidth="1"/>
    <col min="6" max="6" width="13.421875" style="0" customWidth="1"/>
    <col min="7" max="7" width="13.57421875" style="0" customWidth="1"/>
    <col min="8" max="8" width="14.00390625" style="0" customWidth="1"/>
    <col min="9" max="9" width="15.7109375" style="0" customWidth="1"/>
    <col min="10" max="10" width="17.140625" style="0" customWidth="1"/>
    <col min="12" max="12" width="19.8515625" style="0" customWidth="1"/>
    <col min="13" max="13" width="16.28125" style="0" customWidth="1"/>
  </cols>
  <sheetData>
    <row r="1" spans="1:10" ht="19.5" customHeight="1">
      <c r="A1" s="32" t="s">
        <v>56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53.2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1" customFormat="1" ht="28.5" customHeight="1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/>
      <c r="G3" s="29" t="s">
        <v>6</v>
      </c>
      <c r="H3" s="29"/>
      <c r="I3" s="29"/>
      <c r="J3" s="29"/>
    </row>
    <row r="4" spans="1:10" s="1" customFormat="1" ht="21" customHeight="1">
      <c r="A4" s="29"/>
      <c r="B4" s="29"/>
      <c r="C4" s="29"/>
      <c r="D4" s="29"/>
      <c r="E4" s="29"/>
      <c r="F4" s="29"/>
      <c r="G4" s="29" t="s">
        <v>7</v>
      </c>
      <c r="H4" s="29" t="s">
        <v>8</v>
      </c>
      <c r="I4" s="29"/>
      <c r="J4" s="2"/>
    </row>
    <row r="5" spans="1:10" s="1" customFormat="1" ht="33.75" customHeight="1">
      <c r="A5" s="29"/>
      <c r="B5" s="29"/>
      <c r="C5" s="29"/>
      <c r="D5" s="29"/>
      <c r="E5" s="2" t="s">
        <v>9</v>
      </c>
      <c r="F5" s="2" t="s">
        <v>10</v>
      </c>
      <c r="G5" s="29"/>
      <c r="H5" s="2" t="s">
        <v>11</v>
      </c>
      <c r="I5" s="2" t="s">
        <v>12</v>
      </c>
      <c r="J5" s="2" t="s">
        <v>13</v>
      </c>
    </row>
    <row r="6" spans="1:10" s="9" customFormat="1" ht="12.75">
      <c r="A6" s="3" t="s">
        <v>14</v>
      </c>
      <c r="B6" s="3" t="s">
        <v>15</v>
      </c>
      <c r="C6" s="4">
        <v>16399061</v>
      </c>
      <c r="D6" s="5">
        <v>4201</v>
      </c>
      <c r="E6" s="6">
        <f>SUM(C6*100/C27)</f>
        <v>10.26702839395336</v>
      </c>
      <c r="F6" s="6">
        <f>SUM(D6*100/D27)</f>
        <v>1.9405142986479682</v>
      </c>
      <c r="G6" s="7">
        <v>47342.45</v>
      </c>
      <c r="H6" s="7">
        <f>E6*H27/E27</f>
        <v>194426.5113557269</v>
      </c>
      <c r="I6" s="7">
        <f>D6*I27/D27</f>
        <v>82681.82133965236</v>
      </c>
      <c r="J6" s="8">
        <f aca="true" t="shared" si="0" ref="J6:J25">SUM(H6+G6+I6)</f>
        <v>324450.7826953792</v>
      </c>
    </row>
    <row r="7" spans="1:10" s="9" customFormat="1" ht="25.5">
      <c r="A7" s="10" t="s">
        <v>16</v>
      </c>
      <c r="B7" s="10" t="s">
        <v>17</v>
      </c>
      <c r="C7" s="11">
        <v>4814030</v>
      </c>
      <c r="D7" s="12">
        <v>9598</v>
      </c>
      <c r="E7" s="13">
        <f>SUM(C7*100/C27)</f>
        <v>3.013939804196307</v>
      </c>
      <c r="F7" s="13">
        <f>SUM(D7*100/D27)</f>
        <v>4.433481608765342</v>
      </c>
      <c r="G7" s="7">
        <v>47342.45</v>
      </c>
      <c r="H7" s="14">
        <f>E7*H27/E27</f>
        <v>57074.91779326938</v>
      </c>
      <c r="I7" s="14">
        <f>D7*I27/D27</f>
        <v>188902.67108259542</v>
      </c>
      <c r="J7" s="15">
        <f t="shared" si="0"/>
        <v>293320.0388758648</v>
      </c>
    </row>
    <row r="8" spans="1:10" s="9" customFormat="1" ht="12.75">
      <c r="A8" s="3" t="s">
        <v>18</v>
      </c>
      <c r="B8" s="3" t="s">
        <v>19</v>
      </c>
      <c r="C8" s="4">
        <v>18401987</v>
      </c>
      <c r="D8" s="5">
        <v>5541</v>
      </c>
      <c r="E8" s="6">
        <f>SUM(C8*100/C27)</f>
        <v>11.521008613490773</v>
      </c>
      <c r="F8" s="6">
        <f>SUM(D8*100/D27)</f>
        <v>2.5594833917658635</v>
      </c>
      <c r="G8" s="7">
        <v>47342.45</v>
      </c>
      <c r="H8" s="7">
        <f>E8*H27/E27</f>
        <v>218173.10969350248</v>
      </c>
      <c r="I8" s="7">
        <f>D8*I27/D27</f>
        <v>109054.98025303826</v>
      </c>
      <c r="J8" s="8">
        <f t="shared" si="0"/>
        <v>374570.5399465407</v>
      </c>
    </row>
    <row r="9" spans="1:10" s="9" customFormat="1" ht="25.5">
      <c r="A9" s="10" t="s">
        <v>20</v>
      </c>
      <c r="B9" s="10" t="s">
        <v>21</v>
      </c>
      <c r="C9" s="11">
        <v>7497891</v>
      </c>
      <c r="D9" s="12">
        <v>5239</v>
      </c>
      <c r="E9" s="13">
        <f>SUM(C9*100/C27)</f>
        <v>4.694235834098511</v>
      </c>
      <c r="F9" s="13">
        <f>SUM(D9*100/D27)</f>
        <v>2.419984387197502</v>
      </c>
      <c r="G9" s="7">
        <v>47342.45</v>
      </c>
      <c r="H9" s="14">
        <f>E9*H27/E27</f>
        <v>88894.65010560682</v>
      </c>
      <c r="I9" s="14">
        <f>D9*I27/D27</f>
        <v>103111.17876658861</v>
      </c>
      <c r="J9" s="15">
        <f t="shared" si="0"/>
        <v>239348.27887219546</v>
      </c>
    </row>
    <row r="10" spans="1:10" s="9" customFormat="1" ht="12.75">
      <c r="A10" s="3" t="s">
        <v>22</v>
      </c>
      <c r="B10" s="3" t="s">
        <v>23</v>
      </c>
      <c r="C10" s="4">
        <v>8922252</v>
      </c>
      <c r="D10" s="5">
        <v>4839</v>
      </c>
      <c r="E10" s="6">
        <f>SUM(C10*100/C27)</f>
        <v>5.585991455364863</v>
      </c>
      <c r="F10" s="6">
        <f>SUM(D10*100/D27)</f>
        <v>2.2352174937294738</v>
      </c>
      <c r="G10" s="7">
        <v>47342.45</v>
      </c>
      <c r="H10" s="7">
        <f>E10*H27/E27</f>
        <v>105781.8084704153</v>
      </c>
      <c r="I10" s="7">
        <f>D10*I27/D27</f>
        <v>95238.59401632416</v>
      </c>
      <c r="J10" s="8">
        <f t="shared" si="0"/>
        <v>248362.85248673946</v>
      </c>
    </row>
    <row r="11" spans="1:13" s="9" customFormat="1" ht="12.75">
      <c r="A11" s="10" t="s">
        <v>24</v>
      </c>
      <c r="B11" s="10" t="s">
        <v>25</v>
      </c>
      <c r="C11" s="11">
        <v>6913490</v>
      </c>
      <c r="D11" s="12">
        <v>3080</v>
      </c>
      <c r="E11" s="13">
        <f>SUM(C11*100/C27)</f>
        <v>4.328357467010618</v>
      </c>
      <c r="F11" s="13">
        <f>SUM(D11*100/D27)</f>
        <v>1.4227050797038188</v>
      </c>
      <c r="G11" s="7">
        <v>47342.45</v>
      </c>
      <c r="H11" s="14">
        <f>E11*H27/E27</f>
        <v>81966.01878563073</v>
      </c>
      <c r="I11" s="14">
        <f>D11*I27/D27</f>
        <v>60618.90257703625</v>
      </c>
      <c r="J11" s="15">
        <f t="shared" si="0"/>
        <v>189927.37136266698</v>
      </c>
      <c r="M11" s="16"/>
    </row>
    <row r="12" spans="1:13" s="9" customFormat="1" ht="12.75">
      <c r="A12" s="3" t="s">
        <v>26</v>
      </c>
      <c r="B12" s="3" t="s">
        <v>27</v>
      </c>
      <c r="C12" s="4">
        <v>9929294</v>
      </c>
      <c r="D12" s="5">
        <v>9715</v>
      </c>
      <c r="E12" s="6">
        <f>SUM(C12*100/C27)</f>
        <v>6.216474432890441</v>
      </c>
      <c r="F12" s="6">
        <f>SUM(D12*100/D27)</f>
        <v>4.48752592510474</v>
      </c>
      <c r="G12" s="7">
        <v>47342.45</v>
      </c>
      <c r="H12" s="7">
        <f>E12*H27/E27</f>
        <v>117721.25200615762</v>
      </c>
      <c r="I12" s="7">
        <f>D12*I27/D27</f>
        <v>191205.40212204776</v>
      </c>
      <c r="J12" s="8">
        <f t="shared" si="0"/>
        <v>356269.10412820533</v>
      </c>
      <c r="M12" s="16"/>
    </row>
    <row r="13" spans="1:13" s="9" customFormat="1" ht="12.75">
      <c r="A13" s="10" t="s">
        <v>28</v>
      </c>
      <c r="B13" s="10" t="s">
        <v>29</v>
      </c>
      <c r="C13" s="11">
        <v>14805590</v>
      </c>
      <c r="D13" s="12">
        <v>2354</v>
      </c>
      <c r="E13" s="13">
        <f>SUM(C13*100/C27)</f>
        <v>9.269397370936783</v>
      </c>
      <c r="F13" s="13">
        <f>SUM(D13*100/D27)</f>
        <v>1.0873531680593471</v>
      </c>
      <c r="G13" s="7">
        <v>47342.45</v>
      </c>
      <c r="H13" s="14">
        <f>E13*H27/E27</f>
        <v>175534.39262548246</v>
      </c>
      <c r="I13" s="14">
        <f>D13*I27/D27</f>
        <v>46330.16125530627</v>
      </c>
      <c r="J13" s="15">
        <f t="shared" si="0"/>
        <v>269207.00388078875</v>
      </c>
      <c r="M13" s="16"/>
    </row>
    <row r="14" spans="1:13" s="9" customFormat="1" ht="12.75">
      <c r="A14" s="3" t="s">
        <v>30</v>
      </c>
      <c r="B14" s="3" t="s">
        <v>31</v>
      </c>
      <c r="C14" s="4">
        <v>1654484</v>
      </c>
      <c r="D14" s="5">
        <v>7941</v>
      </c>
      <c r="E14" s="6">
        <f>SUM(C14*100/C27)</f>
        <v>1.0358296859400384</v>
      </c>
      <c r="F14" s="6">
        <f>SUM(D14*100/D27)</f>
        <v>3.6680847525740337</v>
      </c>
      <c r="G14" s="7">
        <v>47342.45</v>
      </c>
      <c r="H14" s="7">
        <f>E14*H27/E27</f>
        <v>19615.48604605279</v>
      </c>
      <c r="I14" s="7">
        <f>D14*I27/D27</f>
        <v>156290.48875462494</v>
      </c>
      <c r="J14" s="8">
        <f t="shared" si="0"/>
        <v>223248.42480067772</v>
      </c>
      <c r="M14" s="17"/>
    </row>
    <row r="15" spans="1:10" s="9" customFormat="1" ht="12.75">
      <c r="A15" s="10" t="s">
        <v>32</v>
      </c>
      <c r="B15" s="10" t="s">
        <v>33</v>
      </c>
      <c r="C15" s="11">
        <v>2532819</v>
      </c>
      <c r="D15" s="12">
        <v>3316</v>
      </c>
      <c r="E15" s="13">
        <f>SUM(C15*100/C27)</f>
        <v>1.5857325361339016</v>
      </c>
      <c r="F15" s="13">
        <f>SUM(D15*100/D27)</f>
        <v>1.5317175468499555</v>
      </c>
      <c r="G15" s="7">
        <v>47342.45</v>
      </c>
      <c r="H15" s="14">
        <f>E15*H27/E27</f>
        <v>30028.985322116972</v>
      </c>
      <c r="I15" s="14">
        <f>D15*I27/D27</f>
        <v>65263.72757969227</v>
      </c>
      <c r="J15" s="15">
        <f t="shared" si="0"/>
        <v>142635.16290180924</v>
      </c>
    </row>
    <row r="16" spans="1:10" s="9" customFormat="1" ht="12.75">
      <c r="A16" s="3" t="s">
        <v>34</v>
      </c>
      <c r="B16" s="3" t="s">
        <v>35</v>
      </c>
      <c r="C16" s="4">
        <v>6711983</v>
      </c>
      <c r="D16" s="5">
        <v>26843</v>
      </c>
      <c r="E16" s="6">
        <f>SUM(C16*100/C27)</f>
        <v>4.202199140593005</v>
      </c>
      <c r="F16" s="6">
        <f>SUM(D16*100/D27)</f>
        <v>12.399244303405716</v>
      </c>
      <c r="G16" s="7">
        <v>47342.45</v>
      </c>
      <c r="H16" s="7">
        <f>E16*H27/E27</f>
        <v>79576.96108142693</v>
      </c>
      <c r="I16" s="7">
        <f>D16*I27/D27</f>
        <v>528309.4811283714</v>
      </c>
      <c r="J16" s="8">
        <f t="shared" si="0"/>
        <v>655228.8922097983</v>
      </c>
    </row>
    <row r="17" spans="1:10" s="9" customFormat="1" ht="12.75">
      <c r="A17" s="10" t="s">
        <v>36</v>
      </c>
      <c r="B17" s="10" t="s">
        <v>37</v>
      </c>
      <c r="C17" s="11">
        <v>2057606</v>
      </c>
      <c r="D17" s="12">
        <v>20056</v>
      </c>
      <c r="E17" s="13">
        <f>SUM(C17*100/C27)</f>
        <v>1.288213954784899</v>
      </c>
      <c r="F17" s="13">
        <f>SUM(D17*100/D27)</f>
        <v>9.264212038486944</v>
      </c>
      <c r="G17" s="7">
        <v>47342.45</v>
      </c>
      <c r="H17" s="14">
        <f>E17*H27/E27</f>
        <v>24394.881897482537</v>
      </c>
      <c r="I17" s="14">
        <f>D17*I27/D27</f>
        <v>394731.3993782594</v>
      </c>
      <c r="J17" s="15">
        <f t="shared" si="0"/>
        <v>466468.73127574194</v>
      </c>
    </row>
    <row r="18" spans="1:10" s="9" customFormat="1" ht="12.75">
      <c r="A18" s="3" t="s">
        <v>38</v>
      </c>
      <c r="B18" s="3" t="s">
        <v>39</v>
      </c>
      <c r="C18" s="4">
        <v>2562366</v>
      </c>
      <c r="D18" s="5">
        <v>9711</v>
      </c>
      <c r="E18" s="6">
        <f>SUM(C18*100/C27)</f>
        <v>1.6042311494359767</v>
      </c>
      <c r="F18" s="6">
        <f>SUM(D18*100/D27)</f>
        <v>4.485678256170059</v>
      </c>
      <c r="G18" s="7">
        <v>47342.45</v>
      </c>
      <c r="H18" s="7">
        <f>E18*H27/E27</f>
        <v>30379.2931922461</v>
      </c>
      <c r="I18" s="7">
        <f>D18*I27/D27</f>
        <v>191126.67627454514</v>
      </c>
      <c r="J18" s="8">
        <f t="shared" si="0"/>
        <v>268848.4194667912</v>
      </c>
    </row>
    <row r="19" spans="1:10" s="9" customFormat="1" ht="12.75">
      <c r="A19" s="10" t="s">
        <v>40</v>
      </c>
      <c r="B19" s="10" t="s">
        <v>41</v>
      </c>
      <c r="C19" s="11">
        <v>11282622</v>
      </c>
      <c r="D19" s="12">
        <v>13516</v>
      </c>
      <c r="E19" s="13">
        <f>SUM(C19*100/C27)</f>
        <v>7.063758128117388</v>
      </c>
      <c r="F19" s="13">
        <f>SUM(D19*100/D27)</f>
        <v>6.24327333028468</v>
      </c>
      <c r="G19" s="7">
        <v>47342.45</v>
      </c>
      <c r="H19" s="14">
        <f>E19*H27/E27</f>
        <v>133766.24639699643</v>
      </c>
      <c r="I19" s="14">
        <f>D19*I27/D27</f>
        <v>266014.63871143566</v>
      </c>
      <c r="J19" s="15">
        <f>SUM(H19+G19+I19)</f>
        <v>447123.3351084321</v>
      </c>
    </row>
    <row r="20" spans="1:10" s="9" customFormat="1" ht="12.75">
      <c r="A20" s="3" t="s">
        <v>42</v>
      </c>
      <c r="B20" s="3" t="s">
        <v>43</v>
      </c>
      <c r="C20" s="4">
        <v>1594431</v>
      </c>
      <c r="D20" s="5">
        <v>13925</v>
      </c>
      <c r="E20" s="6">
        <f>SUM(C20*100/C27)</f>
        <v>0.9982320542133145</v>
      </c>
      <c r="F20" s="6">
        <f>SUM(D20*100/D27)</f>
        <v>6.432197478855739</v>
      </c>
      <c r="G20" s="7">
        <v>47342.45</v>
      </c>
      <c r="H20" s="7">
        <f>E20*H27/E27</f>
        <v>18903.500445996455</v>
      </c>
      <c r="I20" s="7">
        <f>D20*I27/D27</f>
        <v>274064.3566185811</v>
      </c>
      <c r="J20" s="8">
        <f t="shared" si="0"/>
        <v>340310.3070645776</v>
      </c>
    </row>
    <row r="21" spans="1:10" s="9" customFormat="1" ht="12.75">
      <c r="A21" s="10" t="s">
        <v>44</v>
      </c>
      <c r="B21" s="10" t="s">
        <v>45</v>
      </c>
      <c r="C21" s="11">
        <v>1335664</v>
      </c>
      <c r="D21" s="12">
        <v>9313</v>
      </c>
      <c r="E21" s="13">
        <f>SUM(C21*100/C27)</f>
        <v>0.8362247212069839</v>
      </c>
      <c r="F21" s="13">
        <f>SUM(D21*100/D27)</f>
        <v>4.301835197169371</v>
      </c>
      <c r="G21" s="7">
        <v>47342.45</v>
      </c>
      <c r="H21" s="14">
        <f>E21*H27/E27</f>
        <v>15835.570821002231</v>
      </c>
      <c r="I21" s="14">
        <f>D21*I27/D27</f>
        <v>183293.454448032</v>
      </c>
      <c r="J21" s="15">
        <f>SUM(H21+G21+I21)</f>
        <v>246471.4752690342</v>
      </c>
    </row>
    <row r="22" spans="1:10" s="9" customFormat="1" ht="12.75">
      <c r="A22" s="3" t="s">
        <v>46</v>
      </c>
      <c r="B22" s="3" t="s">
        <v>47</v>
      </c>
      <c r="C22" s="4">
        <v>4378694</v>
      </c>
      <c r="D22" s="5">
        <v>26410</v>
      </c>
      <c r="E22" s="6">
        <f>SUM(C22*100/C27)</f>
        <v>2.741387182255936</v>
      </c>
      <c r="F22" s="6">
        <f>SUM(D22*100/D27)</f>
        <v>12.199234141226576</v>
      </c>
      <c r="G22" s="7">
        <v>47342.45</v>
      </c>
      <c r="H22" s="7">
        <f>E22*H27/E27</f>
        <v>51913.59424263702</v>
      </c>
      <c r="I22" s="7">
        <f>D22*I27/D27</f>
        <v>519787.4081362102</v>
      </c>
      <c r="J22" s="8">
        <f t="shared" si="0"/>
        <v>619043.4523788472</v>
      </c>
    </row>
    <row r="23" spans="1:10" s="9" customFormat="1" ht="12.75">
      <c r="A23" s="10" t="s">
        <v>48</v>
      </c>
      <c r="B23" s="10" t="s">
        <v>49</v>
      </c>
      <c r="C23" s="11">
        <v>3297183</v>
      </c>
      <c r="D23" s="12">
        <v>23300</v>
      </c>
      <c r="E23" s="13">
        <f>SUM(C23*100/C27)</f>
        <v>2.0642810878659654</v>
      </c>
      <c r="F23" s="13">
        <f>SUM(D23*100/D27)</f>
        <v>10.762671544512655</v>
      </c>
      <c r="G23" s="7">
        <v>47342.45</v>
      </c>
      <c r="H23" s="14">
        <f>E23*H27/E27</f>
        <v>39091.24967529603</v>
      </c>
      <c r="I23" s="14">
        <f>D23*I27/D27</f>
        <v>458578.06170290406</v>
      </c>
      <c r="J23" s="15">
        <f t="shared" si="0"/>
        <v>545011.7613782</v>
      </c>
    </row>
    <row r="24" spans="1:10" s="9" customFormat="1" ht="12.75">
      <c r="A24" s="3" t="s">
        <v>50</v>
      </c>
      <c r="B24" s="3" t="s">
        <v>51</v>
      </c>
      <c r="C24" s="4">
        <v>16722115</v>
      </c>
      <c r="D24" s="5">
        <v>8838</v>
      </c>
      <c r="E24" s="6">
        <f>SUM(C24*100/C27)</f>
        <v>10.469284156693691</v>
      </c>
      <c r="F24" s="6">
        <f>SUM(D24*100/D27)</f>
        <v>4.082424511176088</v>
      </c>
      <c r="G24" s="7">
        <v>47342.45</v>
      </c>
      <c r="H24" s="7">
        <f>E24*H27/E27</f>
        <v>198256.62468962529</v>
      </c>
      <c r="I24" s="7">
        <f>D24*I27/D27</f>
        <v>173944.76005709296</v>
      </c>
      <c r="J24" s="8">
        <f t="shared" si="0"/>
        <v>419543.8347467183</v>
      </c>
    </row>
    <row r="25" spans="1:10" s="9" customFormat="1" ht="12.75">
      <c r="A25" s="10" t="s">
        <v>52</v>
      </c>
      <c r="B25" s="10" t="s">
        <v>53</v>
      </c>
      <c r="C25" s="11">
        <v>17911924</v>
      </c>
      <c r="D25" s="12">
        <v>8753</v>
      </c>
      <c r="E25" s="13">
        <f>SUM(C25*100/C27)</f>
        <v>11.214192830817243</v>
      </c>
      <c r="F25" s="13">
        <f>SUM(D25*100/D27)</f>
        <v>4.043161546314131</v>
      </c>
      <c r="G25" s="7">
        <v>47342.45</v>
      </c>
      <c r="H25" s="14">
        <f>E25*H27/E27</f>
        <v>212362.94535332953</v>
      </c>
      <c r="I25" s="14">
        <f>D25*I27/D27</f>
        <v>172271.83579766177</v>
      </c>
      <c r="J25" s="15">
        <f t="shared" si="0"/>
        <v>431977.2311509913</v>
      </c>
    </row>
    <row r="26" spans="1:10" s="1" customFormat="1" ht="12.75">
      <c r="A26" s="18"/>
      <c r="B26" s="19"/>
      <c r="C26" s="20"/>
      <c r="D26" s="20"/>
      <c r="E26" s="20"/>
      <c r="F26" s="20"/>
      <c r="G26" s="20"/>
      <c r="H26" s="20"/>
      <c r="I26" s="20"/>
      <c r="J26" s="21"/>
    </row>
    <row r="27" spans="1:12" s="1" customFormat="1" ht="12.75">
      <c r="A27" s="22"/>
      <c r="B27" s="10" t="s">
        <v>54</v>
      </c>
      <c r="C27" s="23">
        <f>SUM(C6:C25)</f>
        <v>159725486</v>
      </c>
      <c r="D27" s="23">
        <f>SUM(D6:D25)</f>
        <v>216489</v>
      </c>
      <c r="E27" s="24">
        <f>SUM(E6:E25)</f>
        <v>100</v>
      </c>
      <c r="F27" s="25">
        <f>SUM(F6:F25)</f>
        <v>100</v>
      </c>
      <c r="G27" s="26">
        <v>946849</v>
      </c>
      <c r="H27" s="26">
        <v>1893698</v>
      </c>
      <c r="I27" s="26">
        <v>4260820</v>
      </c>
      <c r="J27" s="26">
        <v>7101367</v>
      </c>
      <c r="L27" s="28"/>
    </row>
    <row r="28" ht="12.75">
      <c r="A28" s="27"/>
    </row>
    <row r="29" spans="1:10" ht="100.5" customHeight="1">
      <c r="A29" s="30" t="s">
        <v>55</v>
      </c>
      <c r="B29" s="31"/>
      <c r="C29" s="31"/>
      <c r="D29" s="31"/>
      <c r="E29" s="31"/>
      <c r="F29" s="31"/>
      <c r="G29" s="31"/>
      <c r="H29" s="31"/>
      <c r="I29" s="31"/>
      <c r="J29" s="31"/>
    </row>
  </sheetData>
  <sheetProtection selectLockedCells="1" selectUnlockedCells="1"/>
  <mergeCells count="11">
    <mergeCell ref="G4:G5"/>
    <mergeCell ref="H4:I4"/>
    <mergeCell ref="A29:J29"/>
    <mergeCell ref="A1:J1"/>
    <mergeCell ref="A2:J2"/>
    <mergeCell ref="A3:A5"/>
    <mergeCell ref="B3:B5"/>
    <mergeCell ref="C3:C5"/>
    <mergeCell ref="D3:D5"/>
    <mergeCell ref="E3:F4"/>
    <mergeCell ref="G3:J3"/>
  </mergeCells>
  <printOptions/>
  <pageMargins left="0.7480314960629921" right="0.7480314960629921" top="0.03937007874015748" bottom="0.984251968503937" header="0.5118110236220472" footer="0.5118110236220472"/>
  <pageSetup horizontalDpi="600" verticalDpi="600" orientation="landscape" paperSize="9" r:id="rId1"/>
  <headerFooter alignWithMargins="0">
    <oddFooter>&amp;L&amp;8Załącznik nr 1 do Zarządzenia Nr 1053.2020 Prezydenta Miasta Częstochowy z dnia 28 lipca 2020 r. &amp;R&amp;8strona 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Olszewska</dc:creator>
  <cp:keywords/>
  <dc:description/>
  <cp:lastModifiedBy>kmajtyka</cp:lastModifiedBy>
  <cp:lastPrinted>2020-07-28T13:08:43Z</cp:lastPrinted>
  <dcterms:created xsi:type="dcterms:W3CDTF">2019-04-30T10:59:06Z</dcterms:created>
  <dcterms:modified xsi:type="dcterms:W3CDTF">2020-07-28T13:25:02Z</dcterms:modified>
  <cp:category/>
  <cp:version/>
  <cp:contentType/>
  <cp:contentStatus/>
</cp:coreProperties>
</file>